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23040" windowHeight="9525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8" i="60"/>
  <c r="C63" i="62"/>
  <c r="C48" i="62" s="1"/>
  <c r="C126" i="62" s="1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9" i="64" l="1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<sst xmlns="http://schemas.openxmlformats.org/spreadsheetml/2006/main" count="951" uniqueCount="674">
  <si>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</si>
  <si>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</si>
  <si>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</si>
  <si>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</si>
  <si>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</si>
  <si>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</si>
  <si>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</si>
  <si>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</si>
  <si>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</si>
  <si>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</si>
  <si>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</si>
  <si>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</si>
  <si>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</si>
  <si>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</si>
  <si>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</si>
  <si>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</si>
  <si>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</si>
  <si>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</si>
  <si>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</si>
  <si>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</si>
  <si>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</si>
  <si>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</si>
  <si>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</si>
  <si>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</si>
  <si>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</si>
  <si>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</si>
  <si>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</si>
  <si>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</si>
  <si>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</si>
  <si>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</si>
  <si>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</si>
  <si>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</si>
  <si>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</si>
  <si>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</si>
  <si>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</si>
  <si>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</si>
  <si>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</si>
  <si>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</si>
  <si>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</si>
  <si>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</si>
  <si>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</si>
  <si>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</si>
  <si>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</si>
  <si>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</si>
  <si>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</si>
  <si>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</si>
  <si>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</si>
  <si>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</si>
  <si>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</si>
  <si>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</si>
  <si>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</si>
  <si>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</si>
  <si>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</si>
  <si>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</si>
  <si>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</si>
  <si>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</si>
  <si>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</si>
  <si>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</si>
  <si>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</si>
  <si>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</si>
  <si>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</si>
  <si>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</si>
  <si>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</si>
  <si>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</si>
  <si>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</si>
  <si>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</si>
  <si>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</si>
  <si>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</si>
  <si>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</si>
  <si>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</si>
  <si>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</si>
  <si>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</si>
  <si>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</si>
  <si>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</si>
  <si>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</si>
  <si>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</si>
  <si>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</si>
  <si>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</si>
  <si>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</si>
  <si>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</si>
  <si>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</si>
  <si>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</si>
  <si>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</si>
  <si>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</si>
  <si>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</si>
  <si>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</si>
  <si>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</si>
  <si>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</si>
  <si>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</si>
  <si>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</si>
  <si>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</si>
  <si>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</si>
  <si>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</si>
  <si>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</si>
  <si>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</si>
  <si>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</si>
  <si>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</si>
  <si>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</si>
  <si>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</si>
  <si>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</si>
  <si>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</si>
  <si>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</si>
  <si>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</si>
  <si>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</si>
  <si>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</si>
  <si>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</si>
  <si>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</si>
  <si>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</si>
  <si>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</si>
  <si>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</si>
  <si>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</si>
  <si>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</si>
  <si>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</si>
  <si>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</si>
  <si>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</si>
  <si>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</si>
  <si>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</si>
  <si>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</si>
  <si>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</si>
  <si>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</si>
  <si>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</si>
  <si>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</si>
  <si>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</si>
  <si>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</si>
  <si>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</si>
  <si>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</si>
  <si>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</si>
  <si>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</si>
  <si>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</si>
  <si>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</si>
  <si>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</si>
  <si>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</si>
  <si>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</si>
  <si>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</si>
  <si>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</si>
  <si>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</si>
  <si>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</si>
  <si>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</si>
  <si>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</si>
  <si>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</si>
  <si>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</si>
  <si>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</si>
  <si>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</si>
  <si>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</si>
  <si>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</si>
  <si>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</si>
  <si>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</si>
  <si>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</si>
  <si>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</si>
  <si>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</si>
  <si>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</si>
  <si>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</si>
  <si>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</si>
  <si>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</si>
  <si>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</si>
  <si>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</si>
  <si>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</si>
  <si>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</si>
  <si>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</si>
  <si>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</si>
  <si>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</si>
  <si>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</si>
  <si>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</si>
  <si>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</si>
  <si>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</si>
  <si>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</si>
  <si>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</si>
  <si>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</si>
  <si>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</si>
  <si>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</si>
  <si>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</si>
  <si>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</si>
  <si>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</si>
  <si>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</si>
  <si>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</si>
  <si>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</si>
  <si>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</si>
  <si>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</si>
  <si>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</si>
  <si>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</si>
  <si>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</si>
  <si>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</si>
  <si>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</si>
  <si>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</si>
  <si>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</si>
  <si>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</si>
  <si>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</si>
  <si>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</si>
  <si>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</si>
  <si>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</si>
  <si>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</si>
  <si>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</si>
  <si>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</si>
  <si>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</si>
  <si>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</si>
  <si>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</si>
  <si>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</si>
  <si>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</si>
  <si>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</si>
  <si>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</si>
  <si>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</si>
  <si>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</si>
  <si>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</si>
  <si>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</si>
  <si>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</si>
  <si>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</si>
  <si>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</si>
  <si>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</si>
  <si>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</si>
  <si>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</si>
  <si>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</si>
  <si>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</si>
  <si>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</si>
  <si>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</si>
  <si>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</si>
  <si>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</si>
  <si>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</si>
  <si>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</si>
  <si>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</si>
  <si>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</si>
  <si>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</si>
  <si>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</si>
  <si>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</si>
  <si>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</si>
  <si>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</si>
  <si>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</si>
  <si>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</si>
  <si>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</si>
  <si>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</si>
  <si>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</si>
  <si>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</si>
  <si>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</si>
  <si>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</si>
  <si>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</si>
  <si>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</si>
  <si>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</si>
  <si>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</si>
  <si>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</si>
  <si>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</si>
  <si>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</si>
  <si>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</si>
  <si>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</si>
  <si>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</si>
  <si>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</si>
  <si>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</si>
  <si>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</si>
  <si>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</si>
  <si>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</si>
  <si>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</si>
  <si>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</si>
  <si>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</si>
  <si>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</si>
  <si>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</si>
  <si>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</si>
  <si>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</si>
  <si>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</si>
  <si>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</si>
  <si>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</si>
  <si>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</si>
  <si>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</si>
  <si>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</si>
  <si>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</si>
  <si>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</si>
  <si>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</si>
  <si>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</si>
  <si>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</si>
  <si>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</si>
  <si>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</si>
  <si>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</si>
  <si>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</si>
  <si>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</si>
  <si>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</si>
  <si>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</si>
  <si>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</si>
  <si>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</si>
  <si>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</si>
  <si>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</si>
  <si>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</si>
  <si>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</si>
  <si>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</si>
  <si>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</si>
  <si>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</si>
  <si>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</si>
  <si>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</si>
  <si>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</si>
  <si>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</si>
  <si>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</si>
  <si>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</si>
  <si>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</si>
  <si>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</si>
  <si>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</si>
  <si>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</si>
  <si>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</si>
  <si>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</si>
  <si>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</si>
  <si>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</si>
  <si>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</si>
  <si>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</si>
  <si>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</si>
  <si>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</si>
  <si>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</si>
  <si>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</si>
  <si>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</si>
  <si>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</si>
  <si>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</si>
  <si>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</si>
  <si>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</si>
  <si>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</si>
  <si>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</si>
  <si>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</si>
  <si>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</si>
  <si>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</si>
  <si>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</si>
  <si>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</si>
  <si>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</si>
  <si>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</si>
  <si>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</si>
  <si>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</si>
  <si>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</si>
  <si>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</si>
  <si>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</si>
  <si>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</si>
  <si>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</si>
  <si>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</si>
  <si>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</si>
  <si>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</si>
  <si>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</si>
  <si>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</si>
  <si>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</si>
  <si>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</si>
  <si>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</si>
  <si>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</si>
  <si>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</si>
  <si>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</si>
  <si>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</si>
  <si>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</si>
  <si>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</si>
  <si>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</si>
  <si>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</si>
  <si>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</si>
  <si>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</si>
  <si>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</si>
  <si>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</si>
  <si>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</si>
  <si>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</si>
  <si>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</si>
  <si>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</si>
  <si>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</si>
  <si>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</si>
  <si>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</si>
  <si>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</si>
  <si>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</si>
  <si>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</si>
  <si>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</si>
  <si>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</si>
  <si>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</si>
  <si>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</si>
  <si>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</si>
  <si>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</si>
  <si>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</si>
  <si>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</si>
  <si>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</si>
  <si>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</si>
  <si>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</si>
  <si>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</si>
  <si>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</si>
  <si>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</si>
  <si>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</si>
  <si>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</si>
  <si>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</si>
  <si>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</si>
  <si>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</si>
  <si>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</si>
  <si>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</si>
  <si>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</si>
  <si>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</si>
  <si>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</si>
  <si>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</si>
  <si>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</si>
  <si>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</si>
  <si>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</si>
  <si>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</si>
  <si>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</si>
  <si>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</si>
  <si>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</si>
  <si>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</si>
  <si>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</si>
  <si>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</si>
  <si>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</si>
  <si>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</si>
  <si>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</si>
  <si>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</si>
  <si>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</si>
  <si>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</si>
  <si>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</si>
  <si>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</si>
  <si>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</si>
  <si>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</si>
  <si>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</si>
  <si>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</si>
  <si>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</si>
  <si>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</si>
  <si>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</si>
  <si>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</si>
  <si>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</si>
  <si>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</si>
  <si>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</si>
  <si>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</si>
  <si>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</si>
  <si>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</si>
  <si>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</si>
  <si>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</si>
  <si>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</si>
  <si>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</si>
  <si>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</si>
  <si>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</si>
  <si>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</si>
  <si>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</si>
  <si>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</si>
  <si>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</si>
  <si>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</si>
  <si>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</si>
  <si>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</si>
  <si>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</si>
  <si>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</si>
  <si>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</si>
  <si>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</si>
  <si>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</si>
  <si>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</si>
  <si>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</si>
  <si>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</si>
  <si>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</si>
  <si>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</si>
  <si>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</si>
  <si>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</si>
  <si>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</si>
  <si>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</si>
  <si>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</si>
  <si>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</si>
  <si>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</si>
  <si>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</si>
  <si>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</si>
  <si>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</si>
  <si>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</si>
  <si>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</si>
  <si>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</si>
  <si>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</si>
  <si>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</si>
  <si>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</si>
  <si>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</si>
  <si>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</si>
  <si>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</si>
  <si>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</si>
  <si>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</si>
  <si>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</si>
  <si>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</si>
  <si>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</si>
  <si>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</si>
  <si>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</si>
  <si>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</si>
  <si>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</si>
  <si>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</si>
  <si>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</si>
  <si>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</si>
  <si>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</si>
  <si>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</si>
  <si>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</si>
  <si>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</si>
  <si>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</si>
  <si>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</si>
  <si>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</si>
  <si>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</si>
  <si>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</si>
  <si>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</si>
  <si>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</si>
  <si>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</si>
  <si>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</si>
  <si>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</si>
  <si>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</si>
  <si>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</si>
  <si>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</si>
  <si>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</si>
  <si>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</si>
  <si>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</si>
  <si>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</si>
  <si>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</si>
  <si>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</si>
  <si>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</si>
  <si>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</si>
  <si>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</si>
  <si>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</si>
  <si>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</si>
  <si>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</si>
  <si>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</si>
  <si>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</si>
  <si>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</si>
  <si>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</si>
  <si>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</si>
  <si>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</si>
  <si>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</si>
  <si>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</si>
  <si>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</si>
  <si>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</si>
  <si>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</si>
  <si>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</si>
  <si>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</si>
  <si>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</si>
  <si>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</si>
  <si>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</si>
  <si>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</si>
  <si>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</si>
  <si>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</si>
  <si>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</si>
  <si>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</si>
  <si>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</si>
  <si>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</si>
  <si>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</si>
  <si>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</si>
  <si>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</si>
  <si>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</si>
  <si>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</si>
  <si>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</si>
  <si>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</si>
  <si>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</si>
  <si>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</si>
  <si>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</si>
  <si>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</si>
  <si>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</si>
  <si>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</si>
  <si>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</si>
  <si>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</si>
  <si>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</si>
  <si>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</si>
  <si>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</si>
  <si>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</si>
  <si>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</si>
  <si>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</si>
  <si>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</si>
  <si>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</si>
  <si>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</si>
  <si>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</si>
  <si>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</si>
  <si>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</si>
  <si>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</si>
  <si>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</si>
  <si>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</si>
  <si>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</si>
  <si>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</si>
  <si>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</si>
  <si>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</si>
  <si>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</si>
  <si>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</si>
  <si>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</si>
  <si>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</si>
  <si>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</si>
  <si>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</si>
  <si>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</si>
  <si>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</si>
  <si>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</si>
  <si>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</si>
  <si>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</si>
  <si>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</si>
  <si>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</si>
  <si>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</si>
  <si>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</si>
  <si>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</si>
  <si>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</si>
  <si>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</si>
  <si>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</si>
  <si>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</si>
  <si>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</si>
  <si>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</si>
  <si>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</si>
  <si>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</si>
  <si>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</si>
  <si>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</si>
  <si>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</si>
  <si>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</si>
  <si>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</si>
  <si>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</si>
  <si>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</si>
  <si>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</si>
  <si>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</si>
  <si>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</si>
  <si>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</si>
  <si>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</si>
  <si>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</si>
  <si>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</si>
  <si>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</si>
  <si>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</si>
  <si>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</si>
  <si>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</si>
  <si>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</si>
  <si>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</si>
  <si>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</si>
  <si>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</si>
  <si>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</si>
  <si>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</si>
  <si>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</si>
  <si>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</si>
  <si>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</si>
  <si>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</si>
  <si>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</si>
  <si>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</si>
  <si>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</si>
  <si>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</si>
  <si>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</si>
  <si>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</si>
  <si>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</si>
  <si>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</si>
  <si>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</si>
  <si>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</si>
  <si>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</si>
  <si>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</si>
  <si>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</si>
  <si>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</si>
  <si>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</si>
  <si>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</si>
  <si>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</si>
  <si>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</si>
  <si>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</si>
  <si>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</si>
  <si>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</si>
  <si>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</si>
  <si>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</si>
  <si>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</si>
  <si>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</si>
  <si>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</si>
  <si>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</si>
  <si>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</si>
  <si>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</si>
  <si>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</si>
  <si>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</si>
  <si>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</si>
  <si>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</si>
  <si>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</si>
  <si>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</si>
  <si>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</si>
  <si>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</si>
  <si>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</si>
  <si>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</si>
  <si>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</si>
  <si>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</si>
  <si>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</si>
  <si>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</si>
  <si>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</si>
  <si>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</si>
  <si>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</si>
  <si>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</si>
  <si>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</si>
  <si>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</si>
  <si>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</si>
  <si>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</si>
  <si>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</si>
  <si>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</si>
  <si>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</si>
  <si>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</si>
  <si>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</si>
  <si>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</si>
  <si>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</si>
  <si>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</si>
  <si>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</si>
  <si>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</si>
  <si>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</si>
  <si>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</si>
  <si>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</si>
  <si>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</si>
  <si>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</si>
  <si>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</si>
  <si>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</si>
  <si>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</si>
  <si>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</si>
  <si>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Sistema para el Desarrollo Integral de la Familia del Municipio de San Felipe, Gto.</t>
  </si>
  <si>
    <t>Correspondiente del 1 de Enero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</si>
</sst>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672</v>
      </c>
      <c r="B1" s="166"/>
      <c r="C1" s="17"/>
      <c r="D1" s="14" t="s">
        <v>614</v>
      </c>
      <c r="E1" s="15">
        <v>2022</v>
      </c>
    </row>
    <row r="2" spans="1:5" ht="18.95" customHeight="1" x14ac:dyDescent="0.2">
      <c r="A2" s="167" t="s">
        <v>613</v>
      </c>
      <c r="B2" s="167"/>
      <c r="C2" s="36"/>
      <c r="D2" s="14" t="s">
        <v>615</v>
      </c>
      <c r="E2" s="17" t="s">
        <v>620</v>
      </c>
    </row>
    <row r="3" spans="1:5" ht="18.95" customHeight="1" x14ac:dyDescent="0.2">
      <c r="A3" s="168" t="s">
        <v>673</v>
      </c>
      <c r="B3" s="168"/>
      <c r="C3" s="17"/>
      <c r="D3" s="14" t="s">
        <v>616</v>
      </c>
      <c r="E3" s="15">
        <v>2</v>
      </c>
    </row>
    <row r="4" spans="1:5" s="93" customFormat="1" ht="18.95" customHeight="1" x14ac:dyDescent="0.2">
      <c r="A4" s="168" t="s">
        <v>635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93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672</v>
      </c>
      <c r="B1" s="173"/>
      <c r="C1" s="174"/>
    </row>
    <row r="2" spans="1:3" s="37" customFormat="1" ht="18" customHeight="1" x14ac:dyDescent="0.25">
      <c r="A2" s="175" t="s">
        <v>625</v>
      </c>
      <c r="B2" s="176"/>
      <c r="C2" s="177"/>
    </row>
    <row r="3" spans="1:3" s="37" customFormat="1" ht="18" customHeight="1" x14ac:dyDescent="0.25">
      <c r="A3" s="175" t="s">
        <v>673</v>
      </c>
      <c r="B3" s="178"/>
      <c r="C3" s="177"/>
    </row>
    <row r="4" spans="1:3" s="40" customFormat="1" ht="18" customHeight="1" x14ac:dyDescent="0.2">
      <c r="A4" s="179" t="s">
        <v>626</v>
      </c>
      <c r="B4" s="180"/>
      <c r="C4" s="181"/>
    </row>
    <row r="5" spans="1:3" s="38" customFormat="1" x14ac:dyDescent="0.2">
      <c r="A5" s="58" t="s">
        <v>525</v>
      </c>
      <c r="B5" s="58"/>
      <c r="C5" s="145">
        <v>9724150.5999999996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f>C5+C7-C15</f>
        <v>9724150.5999999996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abSelected="1" workbookViewId="0">
      <selection activeCell="H23" sqref="H23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672</v>
      </c>
      <c r="B1" s="183"/>
      <c r="C1" s="184"/>
    </row>
    <row r="2" spans="1:3" s="41" customFormat="1" ht="18.95" customHeight="1" x14ac:dyDescent="0.25">
      <c r="A2" s="185" t="s">
        <v>627</v>
      </c>
      <c r="B2" s="186"/>
      <c r="C2" s="187"/>
    </row>
    <row r="3" spans="1:3" s="41" customFormat="1" ht="18.95" customHeight="1" x14ac:dyDescent="0.25">
      <c r="A3" s="185" t="s">
        <v>673</v>
      </c>
      <c r="B3" s="188"/>
      <c r="C3" s="187"/>
    </row>
    <row r="4" spans="1:3" s="42" customFormat="1" x14ac:dyDescent="0.2">
      <c r="A4" s="179" t="s">
        <v>626</v>
      </c>
      <c r="B4" s="180"/>
      <c r="C4" s="181"/>
    </row>
    <row r="5" spans="1:3" x14ac:dyDescent="0.2">
      <c r="A5" s="84" t="s">
        <v>538</v>
      </c>
      <c r="B5" s="58"/>
      <c r="C5" s="149">
        <v>0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9724150.6000000015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208.3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0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0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355831.5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644103</v>
      </c>
    </row>
    <row r="26" spans="1:3" x14ac:dyDescent="0.2">
      <c r="A26" s="90" t="s">
        <v>553</v>
      </c>
      <c r="B26" s="77" t="s">
        <v>554</v>
      </c>
      <c r="C26" s="150">
        <v>8724007.8000000007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0</v>
      </c>
    </row>
    <row r="31" spans="1:3" x14ac:dyDescent="0.2">
      <c r="A31" s="90" t="s">
        <v>560</v>
      </c>
      <c r="B31" s="77" t="s">
        <v>441</v>
      </c>
      <c r="C31" s="150">
        <v>0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x14ac:dyDescent="0.2">
      <c r="A37" s="90" t="s">
        <v>568</v>
      </c>
      <c r="B37" s="85" t="s">
        <v>569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-9724150.6000000015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31"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672</v>
      </c>
      <c r="B1" s="189"/>
      <c r="C1" s="189"/>
      <c r="D1" s="189"/>
      <c r="E1" s="189"/>
      <c r="F1" s="189"/>
      <c r="G1" s="27" t="s">
        <v>617</v>
      </c>
      <c r="H1" s="28">
        <v>2022</v>
      </c>
    </row>
    <row r="2" spans="1:10" ht="18.95" customHeight="1" x14ac:dyDescent="0.2">
      <c r="A2" s="171" t="s">
        <v>628</v>
      </c>
      <c r="B2" s="189"/>
      <c r="C2" s="189"/>
      <c r="D2" s="189"/>
      <c r="E2" s="189"/>
      <c r="F2" s="189"/>
      <c r="G2" s="27" t="s">
        <v>618</v>
      </c>
      <c r="H2" s="28" t="s">
        <v>620</v>
      </c>
    </row>
    <row r="3" spans="1:10" ht="18.95" customHeight="1" x14ac:dyDescent="0.2">
      <c r="A3" s="190" t="s">
        <v>673</v>
      </c>
      <c r="B3" s="191"/>
      <c r="C3" s="191"/>
      <c r="D3" s="191"/>
      <c r="E3" s="191"/>
      <c r="F3" s="191"/>
      <c r="G3" s="27" t="s">
        <v>619</v>
      </c>
      <c r="H3" s="28">
        <v>2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17022952.66</v>
      </c>
      <c r="E40" s="34">
        <v>0</v>
      </c>
      <c r="F40" s="34">
        <f t="shared" si="0"/>
        <v>17022952.66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9863599.4000000004</v>
      </c>
      <c r="E41" s="34">
        <v>-17644107.399999999</v>
      </c>
      <c r="F41" s="34">
        <f t="shared" si="0"/>
        <v>-7780507.9999999981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621154.74</v>
      </c>
      <c r="E42" s="34">
        <v>-139448.79999999999</v>
      </c>
      <c r="F42" s="34">
        <f t="shared" si="0"/>
        <v>481705.94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9724150.5999999996</v>
      </c>
      <c r="E43" s="34">
        <v>-9724150.5999999996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-9724150.5999999996</v>
      </c>
      <c r="F44" s="34">
        <f t="shared" si="0"/>
        <v>-9724150.5999999996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-17022952.66</v>
      </c>
      <c r="F45" s="34">
        <f t="shared" si="0"/>
        <v>-17022952.66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17973634.510000002</v>
      </c>
      <c r="E46" s="34">
        <v>-6963585.1799999997</v>
      </c>
      <c r="F46" s="34">
        <f t="shared" si="0"/>
        <v>11010049.330000002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468975.91</v>
      </c>
      <c r="E47" s="34">
        <v>-950681.85</v>
      </c>
      <c r="F47" s="34">
        <f t="shared" si="0"/>
        <v>-481705.94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6494609.2699999996</v>
      </c>
      <c r="E48" s="34">
        <v>-6470609.2699999996</v>
      </c>
      <c r="F48" s="34">
        <f t="shared" si="0"/>
        <v>24000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6470609.2699999996</v>
      </c>
      <c r="E49" s="34">
        <v>-6467609.2699999996</v>
      </c>
      <c r="F49" s="34">
        <f t="shared" si="0"/>
        <v>3000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6467609.2699999996</v>
      </c>
      <c r="E50" s="34">
        <v>-6467609.2699999996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6467609.2699999996</v>
      </c>
      <c r="E51" s="34">
        <v>0</v>
      </c>
      <c r="F51" s="34">
        <f t="shared" si="0"/>
        <v>6467609.2699999996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603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activeCell="A5" sqref="A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672</v>
      </c>
      <c r="B1" s="170"/>
      <c r="C1" s="170"/>
      <c r="D1" s="170"/>
      <c r="E1" s="170"/>
      <c r="F1" s="170"/>
      <c r="G1" s="14" t="s">
        <v>617</v>
      </c>
      <c r="H1" s="25">
        <v>2022</v>
      </c>
    </row>
    <row r="2" spans="1:8" s="16" customFormat="1" ht="18.95" customHeight="1" x14ac:dyDescent="0.25">
      <c r="A2" s="169" t="s">
        <v>621</v>
      </c>
      <c r="B2" s="170"/>
      <c r="C2" s="170"/>
      <c r="D2" s="170"/>
      <c r="E2" s="170"/>
      <c r="F2" s="170"/>
      <c r="G2" s="14" t="s">
        <v>618</v>
      </c>
      <c r="H2" s="25" t="s">
        <v>620</v>
      </c>
    </row>
    <row r="3" spans="1:8" s="16" customFormat="1" ht="18.95" customHeight="1" x14ac:dyDescent="0.25">
      <c r="A3" s="169" t="s">
        <v>673</v>
      </c>
      <c r="B3" s="170"/>
      <c r="C3" s="170"/>
      <c r="D3" s="170"/>
      <c r="E3" s="170"/>
      <c r="F3" s="170"/>
      <c r="G3" s="14" t="s">
        <v>619</v>
      </c>
      <c r="H3" s="25">
        <v>2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4681.5</v>
      </c>
      <c r="D15" s="24">
        <v>4681.5</v>
      </c>
      <c r="E15" s="24">
        <v>4681.43</v>
      </c>
      <c r="F15" s="24">
        <v>4834.43</v>
      </c>
      <c r="G15" s="24">
        <v>4801.8599999999997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5430.09</v>
      </c>
      <c r="D20" s="24">
        <v>5430.09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15000</v>
      </c>
      <c r="D21" s="24">
        <v>15000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1004027.12</v>
      </c>
      <c r="D23" s="24">
        <v>1004027.12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632787.19999999995</v>
      </c>
    </row>
    <row r="42" spans="1:8" x14ac:dyDescent="0.2">
      <c r="A42" s="22">
        <v>1151</v>
      </c>
      <c r="B42" s="20" t="s">
        <v>225</v>
      </c>
      <c r="C42" s="24">
        <v>632787.19999999995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6741995.5300000003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6741995.5300000003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3096600.4799999995</v>
      </c>
      <c r="D62" s="24">
        <f t="shared" ref="D62:E62" si="0">SUM(D63:D70)</f>
        <v>0</v>
      </c>
      <c r="E62" s="24">
        <f t="shared" si="0"/>
        <v>-1684729.95</v>
      </c>
    </row>
    <row r="63" spans="1:9" x14ac:dyDescent="0.2">
      <c r="A63" s="22">
        <v>1241</v>
      </c>
      <c r="B63" s="20" t="s">
        <v>239</v>
      </c>
      <c r="C63" s="24">
        <v>1041379.88</v>
      </c>
      <c r="D63" s="24">
        <v>0</v>
      </c>
      <c r="E63" s="24">
        <v>-582827.85</v>
      </c>
    </row>
    <row r="64" spans="1:9" x14ac:dyDescent="0.2">
      <c r="A64" s="22">
        <v>1242</v>
      </c>
      <c r="B64" s="20" t="s">
        <v>240</v>
      </c>
      <c r="C64" s="24">
        <v>87216</v>
      </c>
      <c r="D64" s="24">
        <v>0</v>
      </c>
      <c r="E64" s="24">
        <v>-45191.62</v>
      </c>
    </row>
    <row r="65" spans="1:9" x14ac:dyDescent="0.2">
      <c r="A65" s="22">
        <v>1243</v>
      </c>
      <c r="B65" s="20" t="s">
        <v>241</v>
      </c>
      <c r="C65" s="24">
        <v>277888.63</v>
      </c>
      <c r="D65" s="24">
        <v>0</v>
      </c>
      <c r="E65" s="24">
        <v>-70100.28</v>
      </c>
    </row>
    <row r="66" spans="1:9" x14ac:dyDescent="0.2">
      <c r="A66" s="22">
        <v>1244</v>
      </c>
      <c r="B66" s="20" t="s">
        <v>242</v>
      </c>
      <c r="C66" s="24">
        <v>1660131.97</v>
      </c>
      <c r="D66" s="24">
        <v>0</v>
      </c>
      <c r="E66" s="24">
        <v>-981011.8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29984</v>
      </c>
      <c r="D68" s="24">
        <v>0</v>
      </c>
      <c r="E68" s="24">
        <v>-5598.4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85260</v>
      </c>
      <c r="D74" s="24">
        <f>SUM(D75:D79)</f>
        <v>0</v>
      </c>
      <c r="E74" s="24">
        <f>SUM(E75:E79)</f>
        <v>60973.71</v>
      </c>
    </row>
    <row r="75" spans="1:9" x14ac:dyDescent="0.2">
      <c r="A75" s="22">
        <v>1251</v>
      </c>
      <c r="B75" s="20" t="s">
        <v>249</v>
      </c>
      <c r="C75" s="24">
        <v>77720</v>
      </c>
      <c r="D75" s="24">
        <v>0</v>
      </c>
      <c r="E75" s="24">
        <v>59402.879999999997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7540</v>
      </c>
      <c r="D78" s="24">
        <v>0</v>
      </c>
      <c r="E78" s="24">
        <v>1570.83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1529301.27</v>
      </c>
      <c r="D110" s="24">
        <f>SUM(D111:D119)</f>
        <v>1529301.27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1265819.29</v>
      </c>
      <c r="D112" s="24">
        <f t="shared" ref="D112:D119" si="1">C112</f>
        <v>1265819.29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100000</v>
      </c>
      <c r="D116" s="24">
        <f t="shared" si="1"/>
        <v>100000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240480.53</v>
      </c>
      <c r="D117" s="24">
        <f t="shared" si="1"/>
        <v>240480.53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-76998.55</v>
      </c>
      <c r="D119" s="24">
        <f t="shared" si="1"/>
        <v>-76998.55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672</v>
      </c>
      <c r="B1" s="167"/>
      <c r="C1" s="167"/>
      <c r="D1" s="14" t="s">
        <v>617</v>
      </c>
      <c r="E1" s="25">
        <v>2022</v>
      </c>
    </row>
    <row r="2" spans="1:5" s="16" customFormat="1" ht="18.95" customHeight="1" x14ac:dyDescent="0.25">
      <c r="A2" s="167" t="s">
        <v>622</v>
      </c>
      <c r="B2" s="167"/>
      <c r="C2" s="167"/>
      <c r="D2" s="14" t="s">
        <v>618</v>
      </c>
      <c r="E2" s="25" t="s">
        <v>620</v>
      </c>
    </row>
    <row r="3" spans="1:5" s="16" customFormat="1" ht="18.95" customHeight="1" x14ac:dyDescent="0.25">
      <c r="A3" s="167" t="s">
        <v>673</v>
      </c>
      <c r="B3" s="167"/>
      <c r="C3" s="167"/>
      <c r="D3" s="14" t="s">
        <v>619</v>
      </c>
      <c r="E3" s="25">
        <v>2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356039.8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208.3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208.3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355831.5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355831.5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8724007.8000000007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8724007.8000000007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8724007.8000000007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644103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644103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644103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6470609.2699999996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5638876.8699999992</v>
      </c>
      <c r="D99" s="57">
        <f>C99/$C$98</f>
        <v>0.87145995604213011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5070041.2899999991</v>
      </c>
      <c r="D100" s="57">
        <f t="shared" ref="D100:D163" si="0">C100/$C$98</f>
        <v>0.78354928855099903</v>
      </c>
      <c r="E100" s="56"/>
    </row>
    <row r="101" spans="1:5" x14ac:dyDescent="0.2">
      <c r="A101" s="54">
        <v>5111</v>
      </c>
      <c r="B101" s="51" t="s">
        <v>363</v>
      </c>
      <c r="C101" s="55">
        <v>3545139.32</v>
      </c>
      <c r="D101" s="57">
        <f t="shared" si="0"/>
        <v>0.54788338656708913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26173.3</v>
      </c>
      <c r="D103" s="57">
        <f t="shared" si="0"/>
        <v>4.0449513960530026E-3</v>
      </c>
      <c r="E103" s="56"/>
    </row>
    <row r="104" spans="1:5" x14ac:dyDescent="0.2">
      <c r="A104" s="54">
        <v>5114</v>
      </c>
      <c r="B104" s="51" t="s">
        <v>366</v>
      </c>
      <c r="C104" s="55">
        <v>714753.61</v>
      </c>
      <c r="D104" s="57">
        <f t="shared" si="0"/>
        <v>0.11046156245499893</v>
      </c>
      <c r="E104" s="56"/>
    </row>
    <row r="105" spans="1:5" x14ac:dyDescent="0.2">
      <c r="A105" s="54">
        <v>5115</v>
      </c>
      <c r="B105" s="51" t="s">
        <v>367</v>
      </c>
      <c r="C105" s="55">
        <v>783975.06</v>
      </c>
      <c r="D105" s="57">
        <f t="shared" si="0"/>
        <v>0.12115938813285818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246209.8</v>
      </c>
      <c r="D107" s="57">
        <f t="shared" si="0"/>
        <v>3.8050481759347526E-2</v>
      </c>
      <c r="E107" s="56"/>
    </row>
    <row r="108" spans="1:5" x14ac:dyDescent="0.2">
      <c r="A108" s="54">
        <v>5121</v>
      </c>
      <c r="B108" s="51" t="s">
        <v>370</v>
      </c>
      <c r="C108" s="55">
        <v>52673.88</v>
      </c>
      <c r="D108" s="57">
        <f t="shared" si="0"/>
        <v>8.1404822640449744E-3</v>
      </c>
      <c r="E108" s="56"/>
    </row>
    <row r="109" spans="1:5" x14ac:dyDescent="0.2">
      <c r="A109" s="54">
        <v>5122</v>
      </c>
      <c r="B109" s="51" t="s">
        <v>371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0</v>
      </c>
      <c r="D111" s="57">
        <f t="shared" si="0"/>
        <v>0</v>
      </c>
      <c r="E111" s="56"/>
    </row>
    <row r="112" spans="1:5" x14ac:dyDescent="0.2">
      <c r="A112" s="54">
        <v>5125</v>
      </c>
      <c r="B112" s="51" t="s">
        <v>374</v>
      </c>
      <c r="C112" s="55">
        <v>7870.35</v>
      </c>
      <c r="D112" s="57">
        <f t="shared" si="0"/>
        <v>1.2163228641373367E-3</v>
      </c>
      <c r="E112" s="56"/>
    </row>
    <row r="113" spans="1:5" x14ac:dyDescent="0.2">
      <c r="A113" s="54">
        <v>5126</v>
      </c>
      <c r="B113" s="51" t="s">
        <v>375</v>
      </c>
      <c r="C113" s="55">
        <v>157984.25</v>
      </c>
      <c r="D113" s="57">
        <f t="shared" si="0"/>
        <v>2.4415668356374116E-2</v>
      </c>
      <c r="E113" s="56"/>
    </row>
    <row r="114" spans="1:5" x14ac:dyDescent="0.2">
      <c r="A114" s="54">
        <v>5127</v>
      </c>
      <c r="B114" s="51" t="s">
        <v>376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27681.32</v>
      </c>
      <c r="D116" s="57">
        <f t="shared" si="0"/>
        <v>4.2780082747911003E-3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322625.77999999997</v>
      </c>
      <c r="D117" s="57">
        <f t="shared" si="0"/>
        <v>4.9860185731783489E-2</v>
      </c>
      <c r="E117" s="56"/>
    </row>
    <row r="118" spans="1:5" x14ac:dyDescent="0.2">
      <c r="A118" s="54">
        <v>5131</v>
      </c>
      <c r="B118" s="51" t="s">
        <v>380</v>
      </c>
      <c r="C118" s="55">
        <v>73250.34</v>
      </c>
      <c r="D118" s="57">
        <f t="shared" si="0"/>
        <v>1.1320470290118446E-2</v>
      </c>
      <c r="E118" s="56"/>
    </row>
    <row r="119" spans="1:5" x14ac:dyDescent="0.2">
      <c r="A119" s="54">
        <v>5132</v>
      </c>
      <c r="B119" s="51" t="s">
        <v>381</v>
      </c>
      <c r="C119" s="55">
        <v>17021.84</v>
      </c>
      <c r="D119" s="57">
        <f t="shared" si="0"/>
        <v>2.6306394482694521E-3</v>
      </c>
      <c r="E119" s="56"/>
    </row>
    <row r="120" spans="1:5" x14ac:dyDescent="0.2">
      <c r="A120" s="54">
        <v>5133</v>
      </c>
      <c r="B120" s="51" t="s">
        <v>382</v>
      </c>
      <c r="C120" s="55">
        <v>2335.27</v>
      </c>
      <c r="D120" s="57">
        <f t="shared" si="0"/>
        <v>3.6090419040245959E-4</v>
      </c>
      <c r="E120" s="56"/>
    </row>
    <row r="121" spans="1:5" x14ac:dyDescent="0.2">
      <c r="A121" s="54">
        <v>5134</v>
      </c>
      <c r="B121" s="51" t="s">
        <v>383</v>
      </c>
      <c r="C121" s="55">
        <v>47356.84</v>
      </c>
      <c r="D121" s="57">
        <f t="shared" si="0"/>
        <v>7.318760571676429E-3</v>
      </c>
      <c r="E121" s="56"/>
    </row>
    <row r="122" spans="1:5" x14ac:dyDescent="0.2">
      <c r="A122" s="54">
        <v>5135</v>
      </c>
      <c r="B122" s="51" t="s">
        <v>384</v>
      </c>
      <c r="C122" s="55">
        <v>51276.65</v>
      </c>
      <c r="D122" s="57">
        <f t="shared" si="0"/>
        <v>7.9245474205553446E-3</v>
      </c>
      <c r="E122" s="56"/>
    </row>
    <row r="123" spans="1:5" x14ac:dyDescent="0.2">
      <c r="A123" s="54">
        <v>5136</v>
      </c>
      <c r="B123" s="51" t="s">
        <v>385</v>
      </c>
      <c r="C123" s="55">
        <v>4500</v>
      </c>
      <c r="D123" s="57">
        <f t="shared" si="0"/>
        <v>6.9545228466561394E-4</v>
      </c>
      <c r="E123" s="56"/>
    </row>
    <row r="124" spans="1:5" x14ac:dyDescent="0.2">
      <c r="A124" s="54">
        <v>5137</v>
      </c>
      <c r="B124" s="51" t="s">
        <v>386</v>
      </c>
      <c r="C124" s="55">
        <v>0</v>
      </c>
      <c r="D124" s="57">
        <f t="shared" si="0"/>
        <v>0</v>
      </c>
      <c r="E124" s="56"/>
    </row>
    <row r="125" spans="1:5" x14ac:dyDescent="0.2">
      <c r="A125" s="54">
        <v>5138</v>
      </c>
      <c r="B125" s="51" t="s">
        <v>387</v>
      </c>
      <c r="C125" s="55">
        <v>12781.28</v>
      </c>
      <c r="D125" s="57">
        <f t="shared" si="0"/>
        <v>1.9752823059890931E-3</v>
      </c>
      <c r="E125" s="56"/>
    </row>
    <row r="126" spans="1:5" x14ac:dyDescent="0.2">
      <c r="A126" s="54">
        <v>5139</v>
      </c>
      <c r="B126" s="51" t="s">
        <v>388</v>
      </c>
      <c r="C126" s="55">
        <v>114103.56</v>
      </c>
      <c r="D126" s="57">
        <f t="shared" si="0"/>
        <v>1.7634129220106657E-2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831732.4</v>
      </c>
      <c r="D127" s="57">
        <f t="shared" si="0"/>
        <v>0.12854004395786983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778447</v>
      </c>
      <c r="D137" s="57">
        <f t="shared" si="0"/>
        <v>0.12030505436468737</v>
      </c>
      <c r="E137" s="56"/>
    </row>
    <row r="138" spans="1:5" x14ac:dyDescent="0.2">
      <c r="A138" s="54">
        <v>5241</v>
      </c>
      <c r="B138" s="51" t="s">
        <v>398</v>
      </c>
      <c r="C138" s="55">
        <v>585889.27</v>
      </c>
      <c r="D138" s="57">
        <f t="shared" si="0"/>
        <v>9.0546229196126385E-2</v>
      </c>
      <c r="E138" s="56"/>
    </row>
    <row r="139" spans="1:5" x14ac:dyDescent="0.2">
      <c r="A139" s="54">
        <v>5242</v>
      </c>
      <c r="B139" s="51" t="s">
        <v>399</v>
      </c>
      <c r="C139" s="55">
        <v>174600</v>
      </c>
      <c r="D139" s="57">
        <f t="shared" si="0"/>
        <v>2.6983548645025821E-2</v>
      </c>
      <c r="E139" s="56"/>
    </row>
    <row r="140" spans="1:5" x14ac:dyDescent="0.2">
      <c r="A140" s="54">
        <v>5243</v>
      </c>
      <c r="B140" s="51" t="s">
        <v>400</v>
      </c>
      <c r="C140" s="55">
        <v>17957.73</v>
      </c>
      <c r="D140" s="57">
        <f t="shared" si="0"/>
        <v>2.7752765235351633E-3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35285.4</v>
      </c>
      <c r="D142" s="57">
        <f t="shared" si="0"/>
        <v>5.4531804545200121E-3</v>
      </c>
      <c r="E142" s="56"/>
    </row>
    <row r="143" spans="1:5" x14ac:dyDescent="0.2">
      <c r="A143" s="54">
        <v>5251</v>
      </c>
      <c r="B143" s="51" t="s">
        <v>402</v>
      </c>
      <c r="C143" s="55">
        <v>35285.4</v>
      </c>
      <c r="D143" s="57">
        <f t="shared" si="0"/>
        <v>5.4531804545200121E-3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18000</v>
      </c>
      <c r="D151" s="57">
        <f t="shared" si="0"/>
        <v>2.7818091386624558E-3</v>
      </c>
      <c r="E151" s="56"/>
    </row>
    <row r="152" spans="1:5" x14ac:dyDescent="0.2">
      <c r="A152" s="54">
        <v>5281</v>
      </c>
      <c r="B152" s="51" t="s">
        <v>411</v>
      </c>
      <c r="C152" s="55">
        <v>18000</v>
      </c>
      <c r="D152" s="57">
        <f t="shared" si="0"/>
        <v>2.7818091386624558E-3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672</v>
      </c>
      <c r="B1" s="171"/>
      <c r="C1" s="171"/>
      <c r="D1" s="27" t="s">
        <v>617</v>
      </c>
      <c r="E1" s="28">
        <v>2022</v>
      </c>
    </row>
    <row r="2" spans="1:5" ht="18.95" customHeight="1" x14ac:dyDescent="0.2">
      <c r="A2" s="171" t="s">
        <v>623</v>
      </c>
      <c r="B2" s="171"/>
      <c r="C2" s="171"/>
      <c r="D2" s="27" t="s">
        <v>618</v>
      </c>
      <c r="E2" s="28" t="s">
        <v>620</v>
      </c>
    </row>
    <row r="3" spans="1:5" ht="18.95" customHeight="1" x14ac:dyDescent="0.2">
      <c r="A3" s="171" t="s">
        <v>673</v>
      </c>
      <c r="B3" s="171"/>
      <c r="C3" s="171"/>
      <c r="D3" s="27" t="s">
        <v>619</v>
      </c>
      <c r="E3" s="28">
        <v>2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2366203.4700000002</v>
      </c>
    </row>
    <row r="9" spans="1:5" x14ac:dyDescent="0.2">
      <c r="A9" s="33">
        <v>3120</v>
      </c>
      <c r="B9" s="29" t="s">
        <v>469</v>
      </c>
      <c r="C9" s="34">
        <v>0.01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3253541.33</v>
      </c>
    </row>
    <row r="15" spans="1:5" x14ac:dyDescent="0.2">
      <c r="A15" s="33">
        <v>3220</v>
      </c>
      <c r="B15" s="29" t="s">
        <v>473</v>
      </c>
      <c r="C15" s="34">
        <v>6585570.7599999998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6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672</v>
      </c>
      <c r="B1" s="171"/>
      <c r="C1" s="171"/>
      <c r="D1" s="27" t="s">
        <v>617</v>
      </c>
      <c r="E1" s="28">
        <v>2022</v>
      </c>
    </row>
    <row r="2" spans="1:5" s="35" customFormat="1" ht="18.95" customHeight="1" x14ac:dyDescent="0.25">
      <c r="A2" s="171" t="s">
        <v>624</v>
      </c>
      <c r="B2" s="171"/>
      <c r="C2" s="171"/>
      <c r="D2" s="27" t="s">
        <v>618</v>
      </c>
      <c r="E2" s="28" t="s">
        <v>620</v>
      </c>
    </row>
    <row r="3" spans="1:5" s="35" customFormat="1" ht="18.95" customHeight="1" x14ac:dyDescent="0.25">
      <c r="A3" s="171" t="s">
        <v>673</v>
      </c>
      <c r="B3" s="171"/>
      <c r="C3" s="171"/>
      <c r="D3" s="27" t="s">
        <v>619</v>
      </c>
      <c r="E3" s="28">
        <v>2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3894538.58</v>
      </c>
      <c r="D10" s="34">
        <v>1109569.05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3894538.58</v>
      </c>
      <c r="D15" s="135">
        <f>SUM(D8:D14)</f>
        <v>1109569.05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0</v>
      </c>
      <c r="D28" s="135">
        <f>SUM(D29:D36)</f>
        <v>0</v>
      </c>
      <c r="E28" s="130"/>
    </row>
    <row r="29" spans="1:5" x14ac:dyDescent="0.2">
      <c r="A29" s="33">
        <v>1241</v>
      </c>
      <c r="B29" s="29" t="s">
        <v>239</v>
      </c>
      <c r="C29" s="34">
        <v>0</v>
      </c>
      <c r="D29" s="132">
        <v>0</v>
      </c>
      <c r="E29" s="130"/>
    </row>
    <row r="30" spans="1: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0</v>
      </c>
      <c r="D43" s="135">
        <f>D20+D28+D37</f>
        <v>0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3253541.33</v>
      </c>
      <c r="D47" s="135">
        <v>-44645.16</v>
      </c>
    </row>
    <row r="48" spans="1:5" x14ac:dyDescent="0.2">
      <c r="A48" s="131"/>
      <c r="B48" s="136" t="s">
        <v>629</v>
      </c>
      <c r="C48" s="135">
        <f>C51+C63+C95+C98+C49</f>
        <v>0</v>
      </c>
      <c r="D48" s="135">
        <f>D51+D63+D95+D98+D49</f>
        <v>0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0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0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0</v>
      </c>
      <c r="D98" s="135">
        <f>SUM(D99:D103)</f>
        <v>0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0</v>
      </c>
      <c r="D101" s="132">
        <v>0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3253541.33</v>
      </c>
      <c r="D126" s="135">
        <f>D47+D48+D104-D110-D113</f>
        <v>-44645.16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2022-07-27T19:51:50Z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